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34" activeTab="0"/>
  </bookViews>
  <sheets>
    <sheet name="Calculations" sheetId="1" r:id="rId1"/>
  </sheets>
  <definedNames>
    <definedName name="CDiscards">'Calculations'!$F$7</definedName>
    <definedName name="CEntrants">'Calculations'!$F$5</definedName>
    <definedName name="CRaces">'Calculations'!$F$6</definedName>
    <definedName name="CurYear">'Calculations'!$F$4</definedName>
    <definedName name="CYear">'Calculations'!$F$4</definedName>
    <definedName name="PDiscards">'Calculations'!$C$7</definedName>
    <definedName name="PEntrants">'Calculations'!$C$5</definedName>
    <definedName name="PRaces">'Calculations'!$C$6</definedName>
    <definedName name="_xlnm.Print_Area" localSheetId="0">'Calculations'!$A$1:$J$34</definedName>
    <definedName name="PYear">'Calculations'!$C$4</definedName>
  </definedNames>
  <calcPr fullCalcOnLoad="1"/>
</workbook>
</file>

<file path=xl/sharedStrings.xml><?xml version="1.0" encoding="utf-8"?>
<sst xmlns="http://schemas.openxmlformats.org/spreadsheetml/2006/main" count="36" uniqueCount="29">
  <si>
    <t>Skipper</t>
  </si>
  <si>
    <t>Tears</t>
  </si>
  <si>
    <t>Meril</t>
  </si>
  <si>
    <t>Porath</t>
  </si>
  <si>
    <t>Grinnell</t>
  </si>
  <si>
    <t>Stubbs</t>
  </si>
  <si>
    <t>Withers</t>
  </si>
  <si>
    <t>Simpson</t>
  </si>
  <si>
    <t>Dixon</t>
  </si>
  <si>
    <t>Higgins</t>
  </si>
  <si>
    <t>Wilkins</t>
  </si>
  <si>
    <t>Tomlin/Keogh</t>
  </si>
  <si>
    <t>Rich</t>
  </si>
  <si>
    <t xml:space="preserve">Moore  </t>
  </si>
  <si>
    <t>Year:</t>
  </si>
  <si>
    <t>Entrants:</t>
  </si>
  <si>
    <t>Races:</t>
  </si>
  <si>
    <t>Discards:</t>
  </si>
  <si>
    <t>Current Year</t>
  </si>
  <si>
    <t>Prior Year</t>
  </si>
  <si>
    <t>Low Point</t>
  </si>
  <si>
    <t>High Point</t>
  </si>
  <si>
    <t>Percentage
 of Perfect</t>
  </si>
  <si>
    <t>Improvement</t>
  </si>
  <si>
    <t>Rank</t>
  </si>
  <si>
    <t>Comment</t>
  </si>
  <si>
    <t xml:space="preserve">1. Enter information about current year and prior year's races. </t>
  </si>
  <si>
    <t>2. Identify and enter skipper's name and low-point scores for those who sailed in both year's regatta.</t>
  </si>
  <si>
    <t>Directions: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</si>
</sst>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2" fillId="0" borderId="5" xfId="0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0" fontId="0" fillId="0" borderId="4" xfId="0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6" xfId="0" applyNumberFormat="1" applyFont="1" applyBorder="1" applyAlignment="1">
      <alignment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8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1" fontId="0" fillId="2" borderId="1" xfId="0" applyNumberForma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1</xdr:row>
      <xdr:rowOff>161925</xdr:rowOff>
    </xdr:from>
    <xdr:to>
      <xdr:col>9</xdr:col>
      <xdr:colOff>914400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57200"/>
          <a:ext cx="15716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4">
      <selection activeCell="B23" sqref="B23"/>
    </sheetView>
  </sheetViews>
  <sheetFormatPr defaultColWidth="11.57421875" defaultRowHeight="12.75"/>
  <cols>
    <col min="1" max="1" width="15.00390625" style="0" customWidth="1"/>
    <col min="2" max="2" width="10.140625" style="0" bestFit="1" customWidth="1"/>
    <col min="3" max="3" width="10.421875" style="0" bestFit="1" customWidth="1"/>
    <col min="4" max="4" width="11.421875" style="0" bestFit="1" customWidth="1"/>
    <col min="5" max="5" width="10.140625" style="0" bestFit="1" customWidth="1"/>
    <col min="6" max="6" width="10.421875" style="0" bestFit="1" customWidth="1"/>
    <col min="7" max="7" width="11.421875" style="1" bestFit="1" customWidth="1"/>
    <col min="8" max="8" width="13.140625" style="0" bestFit="1" customWidth="1"/>
    <col min="9" max="9" width="5.57421875" style="0" bestFit="1" customWidth="1"/>
    <col min="10" max="10" width="19.28125" style="0" bestFit="1" customWidth="1"/>
  </cols>
  <sheetData>
    <row r="1" spans="1:10" ht="23.25">
      <c r="A1" s="36" t="str">
        <f>"Calculations for Shields Memorial Trophy for "&amp;F4</f>
        <v>Calculations for Shields Memorial Trophy for 1983</v>
      </c>
      <c r="B1" s="36"/>
      <c r="C1" s="36"/>
      <c r="D1" s="36"/>
      <c r="E1" s="36"/>
      <c r="F1" s="36"/>
      <c r="G1" s="36"/>
      <c r="H1" s="36"/>
      <c r="I1" s="36"/>
      <c r="J1" s="36"/>
    </row>
    <row r="2" ht="13.5" thickBot="1"/>
    <row r="3" spans="1:7" ht="18">
      <c r="A3" s="7"/>
      <c r="B3" s="33" t="s">
        <v>19</v>
      </c>
      <c r="C3" s="34"/>
      <c r="D3" s="35"/>
      <c r="E3" s="33" t="s">
        <v>18</v>
      </c>
      <c r="F3" s="34"/>
      <c r="G3" s="35"/>
    </row>
    <row r="4" spans="1:7" ht="12.75">
      <c r="A4" s="7"/>
      <c r="B4" s="10" t="s">
        <v>14</v>
      </c>
      <c r="C4" s="30">
        <v>1982</v>
      </c>
      <c r="D4" s="9"/>
      <c r="E4" s="10" t="s">
        <v>14</v>
      </c>
      <c r="F4" s="30">
        <v>1983</v>
      </c>
      <c r="G4" s="6"/>
    </row>
    <row r="5" spans="1:7" ht="12.75">
      <c r="A5" s="7"/>
      <c r="B5" s="10" t="s">
        <v>15</v>
      </c>
      <c r="C5" s="30">
        <v>36</v>
      </c>
      <c r="D5" s="9"/>
      <c r="E5" s="10" t="s">
        <v>15</v>
      </c>
      <c r="F5" s="30">
        <v>32</v>
      </c>
      <c r="G5" s="6"/>
    </row>
    <row r="6" spans="1:7" ht="12.75">
      <c r="A6" s="7"/>
      <c r="B6" s="10" t="s">
        <v>16</v>
      </c>
      <c r="C6" s="30">
        <v>6</v>
      </c>
      <c r="D6" s="9"/>
      <c r="E6" s="10" t="s">
        <v>16</v>
      </c>
      <c r="F6" s="30">
        <v>6</v>
      </c>
      <c r="G6" s="6"/>
    </row>
    <row r="7" spans="1:7" ht="12.75">
      <c r="A7" s="7"/>
      <c r="B7" s="10" t="s">
        <v>17</v>
      </c>
      <c r="C7" s="30">
        <v>1</v>
      </c>
      <c r="D7" s="9"/>
      <c r="E7" s="10" t="s">
        <v>17</v>
      </c>
      <c r="F7" s="30">
        <v>1</v>
      </c>
      <c r="G7" s="6"/>
    </row>
    <row r="8" spans="1:7" ht="12.75">
      <c r="A8" s="7"/>
      <c r="B8" s="5"/>
      <c r="C8" s="7"/>
      <c r="D8" s="9"/>
      <c r="E8" s="5"/>
      <c r="F8" s="7"/>
      <c r="G8" s="6"/>
    </row>
    <row r="9" spans="1:7" ht="13.5" thickBot="1">
      <c r="A9" s="7"/>
      <c r="B9" s="5"/>
      <c r="C9" s="7"/>
      <c r="D9" s="9"/>
      <c r="E9" s="5"/>
      <c r="F9" s="7"/>
      <c r="G9" s="6"/>
    </row>
    <row r="10" spans="1:10" ht="25.5">
      <c r="A10" s="15" t="s">
        <v>0</v>
      </c>
      <c r="B10" s="16" t="s">
        <v>20</v>
      </c>
      <c r="C10" s="14" t="s">
        <v>21</v>
      </c>
      <c r="D10" s="17" t="s">
        <v>22</v>
      </c>
      <c r="E10" s="16" t="s">
        <v>20</v>
      </c>
      <c r="F10" s="14" t="s">
        <v>21</v>
      </c>
      <c r="G10" s="17" t="s">
        <v>22</v>
      </c>
      <c r="H10" s="19" t="s">
        <v>23</v>
      </c>
      <c r="I10" s="19" t="s">
        <v>24</v>
      </c>
      <c r="J10" s="18" t="s">
        <v>25</v>
      </c>
    </row>
    <row r="11" spans="1:10" ht="12.75">
      <c r="A11" s="26" t="s">
        <v>1</v>
      </c>
      <c r="B11" s="27">
        <v>17</v>
      </c>
      <c r="C11" s="4">
        <f aca="true" t="shared" si="0" ref="C11:C29">IF(B11&gt;0,(PEntrants+1)*(PRaces-PDiscards)-B11,"")</f>
        <v>168</v>
      </c>
      <c r="D11" s="11">
        <f aca="true" t="shared" si="1" ref="D11:D29">IF(B11&gt;0,C11/(PEntrants*(PRaces-PDiscards)),"")</f>
        <v>0.9333333333333333</v>
      </c>
      <c r="E11" s="27">
        <v>51</v>
      </c>
      <c r="F11" s="2">
        <f aca="true" t="shared" si="2" ref="F11:F29">IF(E11&gt;0,(CEntrants+1)*(CRaces-CDiscards)-E11,"")</f>
        <v>114</v>
      </c>
      <c r="G11" s="11">
        <f aca="true" t="shared" si="3" ref="G11:G29">IF(E11&gt;0,F11/(CEntrants*(CRaces-CDiscards)),"")</f>
        <v>0.7125</v>
      </c>
      <c r="H11" s="20">
        <f aca="true" t="shared" si="4" ref="H11:H29">IF(AND(E11&gt;0,B11&gt;0),G11-D11,"")</f>
        <v>-0.22083333333333333</v>
      </c>
      <c r="I11" s="24">
        <f>IF(NOT(H11=""),RANK(H11,$H$11:$H$29,0),"")</f>
        <v>9</v>
      </c>
      <c r="J11" s="22">
        <f>IF(I11=1,"APPARENT WINNER","")</f>
      </c>
    </row>
    <row r="12" spans="1:10" ht="12.75">
      <c r="A12" s="26" t="s">
        <v>2</v>
      </c>
      <c r="B12" s="27">
        <v>42</v>
      </c>
      <c r="C12" s="4">
        <f t="shared" si="0"/>
        <v>143</v>
      </c>
      <c r="D12" s="11">
        <f t="shared" si="1"/>
        <v>0.7944444444444444</v>
      </c>
      <c r="E12" s="27">
        <v>46</v>
      </c>
      <c r="F12" s="2">
        <f t="shared" si="2"/>
        <v>119</v>
      </c>
      <c r="G12" s="11">
        <f t="shared" si="3"/>
        <v>0.74375</v>
      </c>
      <c r="H12" s="20">
        <f t="shared" si="4"/>
        <v>-0.050694444444444375</v>
      </c>
      <c r="I12" s="24">
        <f aca="true" t="shared" si="5" ref="I12:I29">IF(NOT(H12=""),RANK(H12,$H$11:$H$29,0),"")</f>
        <v>7</v>
      </c>
      <c r="J12" s="22">
        <f aca="true" t="shared" si="6" ref="J12:J29">IF(I12=1,"APPARENT WINNER","")</f>
      </c>
    </row>
    <row r="13" spans="1:10" ht="12.75">
      <c r="A13" s="26" t="s">
        <v>3</v>
      </c>
      <c r="B13" s="27">
        <v>44</v>
      </c>
      <c r="C13" s="4">
        <f t="shared" si="0"/>
        <v>141</v>
      </c>
      <c r="D13" s="11">
        <f t="shared" si="1"/>
        <v>0.7833333333333333</v>
      </c>
      <c r="E13" s="27">
        <v>76</v>
      </c>
      <c r="F13" s="2">
        <f t="shared" si="2"/>
        <v>89</v>
      </c>
      <c r="G13" s="11">
        <f t="shared" si="3"/>
        <v>0.55625</v>
      </c>
      <c r="H13" s="20">
        <f t="shared" si="4"/>
        <v>-0.2270833333333333</v>
      </c>
      <c r="I13" s="24">
        <f t="shared" si="5"/>
        <v>10</v>
      </c>
      <c r="J13" s="22">
        <f t="shared" si="6"/>
      </c>
    </row>
    <row r="14" spans="1:11" ht="12.75">
      <c r="A14" s="26" t="s">
        <v>4</v>
      </c>
      <c r="B14" s="27">
        <v>46</v>
      </c>
      <c r="C14" s="4">
        <f t="shared" si="0"/>
        <v>139</v>
      </c>
      <c r="D14" s="11">
        <f t="shared" si="1"/>
        <v>0.7722222222222223</v>
      </c>
      <c r="E14" s="27">
        <v>39</v>
      </c>
      <c r="F14" s="2">
        <f t="shared" si="2"/>
        <v>126</v>
      </c>
      <c r="G14" s="11">
        <f t="shared" si="3"/>
        <v>0.7875</v>
      </c>
      <c r="H14" s="20">
        <f t="shared" si="4"/>
        <v>0.015277777777777724</v>
      </c>
      <c r="I14" s="24">
        <f t="shared" si="5"/>
        <v>5</v>
      </c>
      <c r="J14" s="22">
        <f t="shared" si="6"/>
      </c>
      <c r="K14" s="3"/>
    </row>
    <row r="15" spans="1:10" ht="12.75">
      <c r="A15" s="26" t="s">
        <v>5</v>
      </c>
      <c r="B15" s="27">
        <v>53</v>
      </c>
      <c r="C15" s="4">
        <f t="shared" si="0"/>
        <v>132</v>
      </c>
      <c r="D15" s="11">
        <f t="shared" si="1"/>
        <v>0.7333333333333333</v>
      </c>
      <c r="E15" s="27">
        <v>27</v>
      </c>
      <c r="F15" s="2">
        <f t="shared" si="2"/>
        <v>138</v>
      </c>
      <c r="G15" s="11">
        <f t="shared" si="3"/>
        <v>0.8625</v>
      </c>
      <c r="H15" s="20">
        <f t="shared" si="4"/>
        <v>0.12916666666666676</v>
      </c>
      <c r="I15" s="24">
        <f t="shared" si="5"/>
        <v>3</v>
      </c>
      <c r="J15" s="22">
        <f t="shared" si="6"/>
      </c>
    </row>
    <row r="16" spans="1:10" s="3" customFormat="1" ht="12.75">
      <c r="A16" s="26" t="s">
        <v>6</v>
      </c>
      <c r="B16" s="27">
        <v>56</v>
      </c>
      <c r="C16" s="4">
        <f t="shared" si="0"/>
        <v>129</v>
      </c>
      <c r="D16" s="11">
        <f t="shared" si="1"/>
        <v>0.7166666666666667</v>
      </c>
      <c r="E16" s="27">
        <v>13</v>
      </c>
      <c r="F16" s="2">
        <f t="shared" si="2"/>
        <v>152</v>
      </c>
      <c r="G16" s="11">
        <f t="shared" si="3"/>
        <v>0.95</v>
      </c>
      <c r="H16" s="20">
        <f t="shared" si="4"/>
        <v>0.23333333333333328</v>
      </c>
      <c r="I16" s="24">
        <f t="shared" si="5"/>
        <v>2</v>
      </c>
      <c r="J16" s="22">
        <f t="shared" si="6"/>
      </c>
    </row>
    <row r="17" spans="1:10" ht="12.75">
      <c r="A17" s="26" t="s">
        <v>7</v>
      </c>
      <c r="B17" s="27">
        <v>81</v>
      </c>
      <c r="C17" s="4">
        <f t="shared" si="0"/>
        <v>104</v>
      </c>
      <c r="D17" s="11">
        <f t="shared" si="1"/>
        <v>0.5777777777777777</v>
      </c>
      <c r="E17" s="27">
        <v>119</v>
      </c>
      <c r="F17" s="2">
        <f t="shared" si="2"/>
        <v>46</v>
      </c>
      <c r="G17" s="11">
        <f t="shared" si="3"/>
        <v>0.2875</v>
      </c>
      <c r="H17" s="20">
        <f t="shared" si="4"/>
        <v>-0.29027777777777775</v>
      </c>
      <c r="I17" s="24">
        <f t="shared" si="5"/>
        <v>12</v>
      </c>
      <c r="J17" s="22">
        <f t="shared" si="6"/>
      </c>
    </row>
    <row r="18" spans="1:10" ht="12.75">
      <c r="A18" s="26" t="s">
        <v>8</v>
      </c>
      <c r="B18" s="27">
        <v>83</v>
      </c>
      <c r="C18" s="4">
        <f t="shared" si="0"/>
        <v>102</v>
      </c>
      <c r="D18" s="11">
        <f t="shared" si="1"/>
        <v>0.5666666666666667</v>
      </c>
      <c r="E18" s="27">
        <v>85</v>
      </c>
      <c r="F18" s="2">
        <f t="shared" si="2"/>
        <v>80</v>
      </c>
      <c r="G18" s="11">
        <f t="shared" si="3"/>
        <v>0.5</v>
      </c>
      <c r="H18" s="20">
        <f t="shared" si="4"/>
        <v>-0.06666666666666665</v>
      </c>
      <c r="I18" s="24">
        <f t="shared" si="5"/>
        <v>8</v>
      </c>
      <c r="J18" s="22">
        <f t="shared" si="6"/>
      </c>
    </row>
    <row r="19" spans="1:10" ht="12.75">
      <c r="A19" s="26" t="s">
        <v>9</v>
      </c>
      <c r="B19" s="27">
        <v>98</v>
      </c>
      <c r="C19" s="4">
        <f t="shared" si="0"/>
        <v>87</v>
      </c>
      <c r="D19" s="11">
        <f t="shared" si="1"/>
        <v>0.48333333333333334</v>
      </c>
      <c r="E19" s="27">
        <v>126</v>
      </c>
      <c r="F19" s="2">
        <f t="shared" si="2"/>
        <v>39</v>
      </c>
      <c r="G19" s="11">
        <f t="shared" si="3"/>
        <v>0.24375</v>
      </c>
      <c r="H19" s="20">
        <f t="shared" si="4"/>
        <v>-0.23958333333333334</v>
      </c>
      <c r="I19" s="24">
        <f t="shared" si="5"/>
        <v>11</v>
      </c>
      <c r="J19" s="22">
        <f t="shared" si="6"/>
      </c>
    </row>
    <row r="20" spans="1:10" ht="12.75">
      <c r="A20" s="26" t="s">
        <v>10</v>
      </c>
      <c r="B20" s="27">
        <v>107</v>
      </c>
      <c r="C20" s="4">
        <f t="shared" si="0"/>
        <v>78</v>
      </c>
      <c r="D20" s="11">
        <f t="shared" si="1"/>
        <v>0.43333333333333335</v>
      </c>
      <c r="E20" s="27">
        <v>85</v>
      </c>
      <c r="F20" s="2">
        <f t="shared" si="2"/>
        <v>80</v>
      </c>
      <c r="G20" s="11">
        <f t="shared" si="3"/>
        <v>0.5</v>
      </c>
      <c r="H20" s="20">
        <f t="shared" si="4"/>
        <v>0.06666666666666665</v>
      </c>
      <c r="I20" s="24">
        <f t="shared" si="5"/>
        <v>4</v>
      </c>
      <c r="J20" s="22">
        <f t="shared" si="6"/>
      </c>
    </row>
    <row r="21" spans="1:10" ht="12.75">
      <c r="A21" s="26" t="s">
        <v>11</v>
      </c>
      <c r="B21" s="27">
        <v>111</v>
      </c>
      <c r="C21" s="4">
        <f t="shared" si="0"/>
        <v>74</v>
      </c>
      <c r="D21" s="11">
        <f t="shared" si="1"/>
        <v>0.4111111111111111</v>
      </c>
      <c r="E21" s="27">
        <v>106</v>
      </c>
      <c r="F21" s="2">
        <f t="shared" si="2"/>
        <v>59</v>
      </c>
      <c r="G21" s="11">
        <f t="shared" si="3"/>
        <v>0.36875</v>
      </c>
      <c r="H21" s="20">
        <f t="shared" si="4"/>
        <v>-0.04236111111111107</v>
      </c>
      <c r="I21" s="24">
        <f t="shared" si="5"/>
        <v>6</v>
      </c>
      <c r="J21" s="22">
        <f t="shared" si="6"/>
      </c>
    </row>
    <row r="22" spans="1:10" ht="12.75">
      <c r="A22" s="26" t="s">
        <v>12</v>
      </c>
      <c r="B22" s="27">
        <v>144</v>
      </c>
      <c r="C22" s="4">
        <f t="shared" si="0"/>
        <v>41</v>
      </c>
      <c r="D22" s="11">
        <f t="shared" si="1"/>
        <v>0.22777777777777777</v>
      </c>
      <c r="E22" s="27">
        <v>28</v>
      </c>
      <c r="F22" s="2">
        <f t="shared" si="2"/>
        <v>137</v>
      </c>
      <c r="G22" s="11">
        <f t="shared" si="3"/>
        <v>0.85625</v>
      </c>
      <c r="H22" s="20">
        <f t="shared" si="4"/>
        <v>0.6284722222222222</v>
      </c>
      <c r="I22" s="24">
        <f t="shared" si="5"/>
        <v>1</v>
      </c>
      <c r="J22" s="22" t="str">
        <f t="shared" si="6"/>
        <v>APPARENT WINNER</v>
      </c>
    </row>
    <row r="23" spans="1:10" ht="12.75">
      <c r="A23" s="26" t="s">
        <v>13</v>
      </c>
      <c r="B23" s="28"/>
      <c r="C23" s="4">
        <f t="shared" si="0"/>
      </c>
      <c r="D23" s="11">
        <f t="shared" si="1"/>
      </c>
      <c r="E23" s="27">
        <v>113</v>
      </c>
      <c r="F23" s="2">
        <f t="shared" si="2"/>
        <v>52</v>
      </c>
      <c r="G23" s="11">
        <f t="shared" si="3"/>
        <v>0.325</v>
      </c>
      <c r="H23" s="20">
        <f t="shared" si="4"/>
      </c>
      <c r="I23" s="24">
        <f t="shared" si="5"/>
      </c>
      <c r="J23" s="22">
        <f t="shared" si="6"/>
      </c>
    </row>
    <row r="24" spans="1:10" ht="12.75">
      <c r="A24" s="26"/>
      <c r="B24" s="27"/>
      <c r="C24" s="4">
        <f t="shared" si="0"/>
      </c>
      <c r="D24" s="11">
        <f t="shared" si="1"/>
      </c>
      <c r="E24" s="27"/>
      <c r="F24" s="2">
        <f t="shared" si="2"/>
      </c>
      <c r="G24" s="11">
        <f t="shared" si="3"/>
      </c>
      <c r="H24" s="20">
        <f t="shared" si="4"/>
      </c>
      <c r="I24" s="24">
        <f t="shared" si="5"/>
      </c>
      <c r="J24" s="22">
        <f t="shared" si="6"/>
      </c>
    </row>
    <row r="25" spans="1:10" ht="12.75">
      <c r="A25" s="26"/>
      <c r="B25" s="27"/>
      <c r="C25" s="4">
        <f t="shared" si="0"/>
      </c>
      <c r="D25" s="11">
        <f t="shared" si="1"/>
      </c>
      <c r="E25" s="27"/>
      <c r="F25" s="2">
        <f t="shared" si="2"/>
      </c>
      <c r="G25" s="11">
        <f t="shared" si="3"/>
      </c>
      <c r="H25" s="20">
        <f t="shared" si="4"/>
      </c>
      <c r="I25" s="24">
        <f t="shared" si="5"/>
      </c>
      <c r="J25" s="22">
        <f t="shared" si="6"/>
      </c>
    </row>
    <row r="26" spans="1:10" ht="12.75">
      <c r="A26" s="26"/>
      <c r="B26" s="27"/>
      <c r="C26" s="4">
        <f t="shared" si="0"/>
      </c>
      <c r="D26" s="11">
        <f t="shared" si="1"/>
      </c>
      <c r="E26" s="27"/>
      <c r="F26" s="2">
        <f t="shared" si="2"/>
      </c>
      <c r="G26" s="11">
        <f t="shared" si="3"/>
      </c>
      <c r="H26" s="20">
        <f t="shared" si="4"/>
      </c>
      <c r="I26" s="24">
        <f t="shared" si="5"/>
      </c>
      <c r="J26" s="22">
        <f t="shared" si="6"/>
      </c>
    </row>
    <row r="27" spans="1:10" ht="12.75">
      <c r="A27" s="26"/>
      <c r="B27" s="27"/>
      <c r="C27" s="4">
        <f t="shared" si="0"/>
      </c>
      <c r="D27" s="11">
        <f t="shared" si="1"/>
      </c>
      <c r="E27" s="27"/>
      <c r="F27" s="2">
        <f t="shared" si="2"/>
      </c>
      <c r="G27" s="11">
        <f t="shared" si="3"/>
      </c>
      <c r="H27" s="20">
        <f t="shared" si="4"/>
      </c>
      <c r="I27" s="24">
        <f t="shared" si="5"/>
      </c>
      <c r="J27" s="22">
        <f t="shared" si="6"/>
      </c>
    </row>
    <row r="28" spans="1:10" ht="12.75">
      <c r="A28" s="26"/>
      <c r="B28" s="27"/>
      <c r="C28" s="4">
        <f t="shared" si="0"/>
      </c>
      <c r="D28" s="11">
        <f t="shared" si="1"/>
      </c>
      <c r="E28" s="27"/>
      <c r="F28" s="2">
        <f t="shared" si="2"/>
      </c>
      <c r="G28" s="11">
        <f t="shared" si="3"/>
      </c>
      <c r="H28" s="20">
        <f t="shared" si="4"/>
      </c>
      <c r="I28" s="24">
        <f t="shared" si="5"/>
      </c>
      <c r="J28" s="22">
        <f t="shared" si="6"/>
      </c>
    </row>
    <row r="29" spans="1:10" ht="13.5" thickBot="1">
      <c r="A29" s="26"/>
      <c r="B29" s="29"/>
      <c r="C29" s="13">
        <f t="shared" si="0"/>
      </c>
      <c r="D29" s="12">
        <f t="shared" si="1"/>
      </c>
      <c r="E29" s="29"/>
      <c r="F29" s="8">
        <f t="shared" si="2"/>
      </c>
      <c r="G29" s="12">
        <f t="shared" si="3"/>
      </c>
      <c r="H29" s="21">
        <f t="shared" si="4"/>
      </c>
      <c r="I29" s="25">
        <f t="shared" si="5"/>
      </c>
      <c r="J29" s="23">
        <f t="shared" si="6"/>
      </c>
    </row>
    <row r="31" spans="1:2" ht="12.75">
      <c r="A31" s="32" t="s">
        <v>28</v>
      </c>
      <c r="B31" s="31" t="s">
        <v>26</v>
      </c>
    </row>
    <row r="32" spans="1:2" ht="12.75">
      <c r="A32" s="31"/>
      <c r="B32" s="31" t="s">
        <v>27</v>
      </c>
    </row>
  </sheetData>
  <sheetProtection sheet="1" objects="1" scenarios="1" selectLockedCells="1"/>
  <mergeCells count="3">
    <mergeCell ref="E3:G3"/>
    <mergeCell ref="B3:D3"/>
    <mergeCell ref="A1:J1"/>
  </mergeCells>
  <printOptions/>
  <pageMargins left="0.7875" right="0.7875" top="1.0527777777777778" bottom="1.0527777777777778" header="0.7875" footer="0.7875"/>
  <pageSetup horizontalDpi="300" verticalDpi="300" orientation="landscape" r:id="rId2"/>
  <headerFooter alignWithMargins="0">
    <oddFooter>&amp;R&amp;D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Robbins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J. Robbins</dc:creator>
  <cp:keywords/>
  <dc:description/>
  <cp:lastModifiedBy>Richard J. Robbins</cp:lastModifiedBy>
  <cp:lastPrinted>2008-07-21T18:33:45Z</cp:lastPrinted>
  <dcterms:modified xsi:type="dcterms:W3CDTF">2008-07-21T18:36:00Z</dcterms:modified>
  <cp:category/>
  <cp:version/>
  <cp:contentType/>
  <cp:contentStatus/>
</cp:coreProperties>
</file>